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140" windowHeight="747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O9" i="1" l="1"/>
  <c r="N23" i="1"/>
  <c r="O6" i="1" s="1"/>
  <c r="N24" i="1"/>
  <c r="O7" i="1" s="1"/>
  <c r="N25" i="1"/>
  <c r="O8" i="1" s="1"/>
  <c r="N26" i="1"/>
  <c r="N27" i="1"/>
  <c r="O10" i="1" s="1"/>
  <c r="N28" i="1"/>
  <c r="O11" i="1" s="1"/>
  <c r="N29" i="1"/>
  <c r="O12" i="1" s="1"/>
  <c r="N30" i="1"/>
  <c r="O13" i="1" s="1"/>
  <c r="N22" i="1"/>
  <c r="O5" i="1" s="1"/>
  <c r="C23" i="1"/>
  <c r="D23" i="1"/>
  <c r="E23" i="1"/>
  <c r="F23" i="1"/>
  <c r="G23" i="1"/>
  <c r="H23" i="1"/>
  <c r="I23" i="1"/>
  <c r="J23" i="1"/>
  <c r="K23" i="1"/>
  <c r="L23" i="1"/>
  <c r="M23" i="1"/>
  <c r="C24" i="1"/>
  <c r="D24" i="1"/>
  <c r="E24" i="1"/>
  <c r="F24" i="1"/>
  <c r="G24" i="1"/>
  <c r="H24" i="1"/>
  <c r="I24" i="1"/>
  <c r="J24" i="1"/>
  <c r="K24" i="1"/>
  <c r="L24" i="1"/>
  <c r="M24" i="1"/>
  <c r="C25" i="1"/>
  <c r="D25" i="1"/>
  <c r="E25" i="1"/>
  <c r="F25" i="1"/>
  <c r="G25" i="1"/>
  <c r="H25" i="1"/>
  <c r="I25" i="1"/>
  <c r="J25" i="1"/>
  <c r="K25" i="1"/>
  <c r="L25" i="1"/>
  <c r="M25" i="1"/>
  <c r="C26" i="1"/>
  <c r="D26" i="1"/>
  <c r="E26" i="1"/>
  <c r="F26" i="1"/>
  <c r="G26" i="1"/>
  <c r="H26" i="1"/>
  <c r="I26" i="1"/>
  <c r="J26" i="1"/>
  <c r="K26" i="1"/>
  <c r="L26" i="1"/>
  <c r="M26" i="1"/>
  <c r="C27" i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C30" i="1"/>
  <c r="D30" i="1"/>
  <c r="E30" i="1"/>
  <c r="F30" i="1"/>
  <c r="G30" i="1"/>
  <c r="H30" i="1"/>
  <c r="I30" i="1"/>
  <c r="J30" i="1"/>
  <c r="K30" i="1"/>
  <c r="L30" i="1"/>
  <c r="M30" i="1"/>
  <c r="D22" i="1"/>
  <c r="E22" i="1"/>
  <c r="F22" i="1"/>
  <c r="G22" i="1"/>
  <c r="H22" i="1"/>
  <c r="I22" i="1"/>
  <c r="J22" i="1"/>
  <c r="K22" i="1"/>
  <c r="L22" i="1"/>
  <c r="M22" i="1"/>
  <c r="C22" i="1"/>
  <c r="C18" i="1"/>
  <c r="N6" i="1"/>
  <c r="N7" i="1"/>
  <c r="N8" i="1"/>
  <c r="N9" i="1"/>
  <c r="N14" i="1" s="1"/>
  <c r="N10" i="1"/>
  <c r="N11" i="1"/>
  <c r="N12" i="1"/>
  <c r="N13" i="1"/>
  <c r="N5" i="1"/>
  <c r="C19" i="1"/>
  <c r="D19" i="1"/>
  <c r="E19" i="1"/>
  <c r="G19" i="1"/>
  <c r="I19" i="1"/>
  <c r="J19" i="1"/>
  <c r="D18" i="1"/>
  <c r="E18" i="1"/>
  <c r="F18" i="1"/>
  <c r="F19" i="1" s="1"/>
  <c r="G18" i="1"/>
  <c r="H18" i="1"/>
  <c r="H19" i="1" s="1"/>
  <c r="I18" i="1"/>
  <c r="J18" i="1"/>
  <c r="K18" i="1"/>
  <c r="K19" i="1" s="1"/>
  <c r="L18" i="1"/>
  <c r="L19" i="1" s="1"/>
  <c r="M18" i="1"/>
  <c r="M19" i="1" s="1"/>
  <c r="O14" i="1" l="1"/>
  <c r="R18" i="1" s="1"/>
  <c r="N18" i="1"/>
  <c r="N19" i="1"/>
</calcChain>
</file>

<file path=xl/sharedStrings.xml><?xml version="1.0" encoding="utf-8"?>
<sst xmlns="http://schemas.openxmlformats.org/spreadsheetml/2006/main" count="82" uniqueCount="36">
  <si>
    <t>Ben Delaney</t>
  </si>
  <si>
    <t>Colm Tobin</t>
  </si>
  <si>
    <t>Rob McAuliffe</t>
  </si>
  <si>
    <t>Ailsa Moorhead</t>
  </si>
  <si>
    <t>Josh Bailey</t>
  </si>
  <si>
    <t>Matt McDonough</t>
  </si>
  <si>
    <t>Ciaran Park</t>
  </si>
  <si>
    <t>Mark Edmounds</t>
  </si>
  <si>
    <t>Christine Robson</t>
  </si>
  <si>
    <t>Arm Warmers</t>
  </si>
  <si>
    <t>Leg Warmers</t>
  </si>
  <si>
    <t>Mitts</t>
  </si>
  <si>
    <t>Buff</t>
  </si>
  <si>
    <t>SS Club Jersey</t>
  </si>
  <si>
    <t>LS Club Jersey</t>
  </si>
  <si>
    <t>Pro Bibs</t>
  </si>
  <si>
    <t>Pro Cap</t>
  </si>
  <si>
    <t>Reg Socks</t>
  </si>
  <si>
    <t>Jacket</t>
  </si>
  <si>
    <t xml:space="preserve">Price per unit in VAT </t>
  </si>
  <si>
    <t>Total Cost</t>
  </si>
  <si>
    <t>Total Items</t>
  </si>
  <si>
    <t>1 M</t>
  </si>
  <si>
    <t>1 L</t>
  </si>
  <si>
    <t>1 S Womens</t>
  </si>
  <si>
    <t xml:space="preserve">1 S </t>
  </si>
  <si>
    <t>1 S</t>
  </si>
  <si>
    <t>2 L</t>
  </si>
  <si>
    <t>Gilet</t>
  </si>
  <si>
    <t>Persons Items</t>
  </si>
  <si>
    <t>(Rob's Manual)Totals</t>
  </si>
  <si>
    <t>Total Items (Auto)</t>
  </si>
  <si>
    <t>Person Owes</t>
  </si>
  <si>
    <t>Test if Person owes matches Total Cost</t>
  </si>
  <si>
    <t>There are hidden cells here for dodgy maths</t>
  </si>
  <si>
    <t>End of Hidden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</si>
</sst>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£&quot;* #,##0.00_-;\-&quot;£&quot;* #,##0.00_-;_-&quot;£&quot;* &quot;-&quot;??_-;_-@_-"/>
    <numFmt numFmtId="164" formatCode="&quot;£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2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 vertical="top"/>
    </xf>
    <xf numFmtId="0" fontId="0" fillId="0" borderId="20" xfId="0" applyBorder="1"/>
    <xf numFmtId="0" fontId="0" fillId="0" borderId="12" xfId="0" applyBorder="1"/>
    <xf numFmtId="0" fontId="0" fillId="0" borderId="13" xfId="0" applyBorder="1"/>
    <xf numFmtId="0" fontId="0" fillId="0" borderId="0" xfId="0" applyFill="1" applyBorder="1" applyAlignment="1">
      <alignment horizontal="center" vertical="top" wrapText="1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7" xfId="0" applyFill="1" applyBorder="1" applyAlignment="1">
      <alignment horizontal="center" vertical="top" wrapText="1"/>
    </xf>
    <xf numFmtId="0" fontId="0" fillId="0" borderId="28" xfId="0" applyBorder="1"/>
    <xf numFmtId="0" fontId="0" fillId="0" borderId="30" xfId="0" applyFill="1" applyBorder="1" applyAlignment="1">
      <alignment horizontal="center" vertical="top" wrapText="1"/>
    </xf>
    <xf numFmtId="0" fontId="2" fillId="2" borderId="1" xfId="2" applyBorder="1"/>
    <xf numFmtId="0" fontId="0" fillId="0" borderId="4" xfId="0" applyNumberFormat="1" applyBorder="1"/>
    <xf numFmtId="164" fontId="0" fillId="0" borderId="31" xfId="0" applyNumberFormat="1" applyBorder="1"/>
    <xf numFmtId="164" fontId="0" fillId="0" borderId="32" xfId="0" applyNumberFormat="1" applyBorder="1"/>
    <xf numFmtId="164" fontId="2" fillId="2" borderId="1" xfId="2" applyNumberFormat="1" applyBorder="1"/>
    <xf numFmtId="164" fontId="0" fillId="0" borderId="28" xfId="0" applyNumberFormat="1" applyBorder="1"/>
    <xf numFmtId="164" fontId="0" fillId="0" borderId="28" xfId="0" applyNumberFormat="1" applyFill="1" applyBorder="1" applyAlignment="1">
      <alignment wrapText="1"/>
    </xf>
    <xf numFmtId="164" fontId="0" fillId="0" borderId="29" xfId="0" applyNumberFormat="1" applyBorder="1"/>
    <xf numFmtId="0" fontId="0" fillId="0" borderId="0" xfId="0" applyBorder="1"/>
    <xf numFmtId="0" fontId="0" fillId="0" borderId="1" xfId="0" applyBorder="1"/>
    <xf numFmtId="0" fontId="0" fillId="0" borderId="34" xfId="0" applyBorder="1" applyAlignment="1">
      <alignment horizontal="center" vertical="top" wrapText="1"/>
    </xf>
    <xf numFmtId="0" fontId="0" fillId="0" borderId="35" xfId="0" applyBorder="1"/>
    <xf numFmtId="0" fontId="0" fillId="0" borderId="33" xfId="0" applyFill="1" applyBorder="1" applyAlignment="1">
      <alignment horizontal="center" vertical="top" wrapText="1"/>
    </xf>
    <xf numFmtId="0" fontId="0" fillId="0" borderId="36" xfId="0" applyBorder="1"/>
    <xf numFmtId="0" fontId="0" fillId="0" borderId="25" xfId="0" applyFill="1" applyBorder="1"/>
    <xf numFmtId="0" fontId="0" fillId="0" borderId="37" xfId="0" applyNumberFormat="1" applyBorder="1"/>
    <xf numFmtId="0" fontId="0" fillId="0" borderId="25" xfId="0" applyFill="1" applyBorder="1" applyAlignment="1">
      <alignment horizontal="center" vertical="top" wrapText="1"/>
    </xf>
    <xf numFmtId="164" fontId="0" fillId="0" borderId="34" xfId="1" applyNumberFormat="1" applyFont="1" applyBorder="1"/>
    <xf numFmtId="164" fontId="0" fillId="0" borderId="7" xfId="1" applyNumberFormat="1" applyFont="1" applyBorder="1"/>
    <xf numFmtId="164" fontId="0" fillId="0" borderId="8" xfId="1" applyNumberFormat="1" applyFont="1" applyBorder="1"/>
    <xf numFmtId="164" fontId="2" fillId="2" borderId="26" xfId="2" applyNumberFormat="1" applyBorder="1"/>
  </cellXfs>
  <cellStyles count="3">
    <cellStyle name="Currency" xfId="1" builtinId="4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31"/>
  <sheetViews>
    <sheetView tabSelected="1" topLeftCell="A2" workbookViewId="0">
      <selection activeCell="P8" sqref="P8"/>
    </sheetView>
  </sheetViews>
  <sheetFormatPr defaultRowHeight="15" x14ac:dyDescent="0.25"/>
  <cols>
    <col min="2" max="2" width="16.140625" customWidth="1"/>
    <col min="3" max="3" width="12.85546875" customWidth="1"/>
    <col min="4" max="5" width="11.7109375" customWidth="1"/>
    <col min="6" max="6" width="11" customWidth="1"/>
    <col min="7" max="7" width="14" customWidth="1"/>
    <col min="8" max="8" width="13.140625" customWidth="1"/>
    <col min="9" max="9" width="10.5703125" customWidth="1"/>
    <col min="11" max="11" width="13.42578125" customWidth="1"/>
    <col min="15" max="15" width="10.85546875" bestFit="1" customWidth="1"/>
    <col min="18" max="18" width="36" bestFit="1" customWidth="1"/>
  </cols>
  <sheetData>
    <row r="3" spans="2:15" ht="15.75" thickBot="1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2:15" ht="30.75" thickBot="1" x14ac:dyDescent="0.3">
      <c r="B4" s="2"/>
      <c r="C4" s="10" t="s">
        <v>13</v>
      </c>
      <c r="D4" s="11" t="s">
        <v>14</v>
      </c>
      <c r="E4" s="11" t="s">
        <v>28</v>
      </c>
      <c r="F4" s="11" t="s">
        <v>15</v>
      </c>
      <c r="G4" s="11" t="s">
        <v>9</v>
      </c>
      <c r="H4" s="11" t="s">
        <v>10</v>
      </c>
      <c r="I4" s="11" t="s">
        <v>18</v>
      </c>
      <c r="J4" s="11" t="s">
        <v>16</v>
      </c>
      <c r="K4" s="11" t="s">
        <v>17</v>
      </c>
      <c r="L4" s="11" t="s">
        <v>12</v>
      </c>
      <c r="M4" s="12" t="s">
        <v>11</v>
      </c>
      <c r="N4" s="2" t="s">
        <v>29</v>
      </c>
      <c r="O4" s="47" t="s">
        <v>32</v>
      </c>
    </row>
    <row r="5" spans="2:15" x14ac:dyDescent="0.25">
      <c r="B5" s="7" t="s">
        <v>0</v>
      </c>
      <c r="C5" s="8" t="s">
        <v>22</v>
      </c>
      <c r="D5" s="9">
        <v>0</v>
      </c>
      <c r="E5" s="9">
        <v>0</v>
      </c>
      <c r="F5" s="9" t="s">
        <v>22</v>
      </c>
      <c r="G5" s="9" t="s">
        <v>22</v>
      </c>
      <c r="H5" s="9" t="s">
        <v>22</v>
      </c>
      <c r="I5" s="9">
        <v>0</v>
      </c>
      <c r="J5" s="9">
        <v>1</v>
      </c>
      <c r="K5" s="9" t="s">
        <v>23</v>
      </c>
      <c r="L5" s="9">
        <v>1</v>
      </c>
      <c r="M5" s="13">
        <v>0</v>
      </c>
      <c r="N5" s="46">
        <f>SUMPRODUCT(VALUE((LEFT(C5:M5,1))))</f>
        <v>7</v>
      </c>
      <c r="O5" s="48">
        <f>N22</f>
        <v>226.38</v>
      </c>
    </row>
    <row r="6" spans="2:15" x14ac:dyDescent="0.25">
      <c r="B6" s="5" t="s">
        <v>1</v>
      </c>
      <c r="C6" s="8" t="s">
        <v>22</v>
      </c>
      <c r="D6" s="9">
        <v>0</v>
      </c>
      <c r="E6" s="9">
        <v>0</v>
      </c>
      <c r="F6" s="9" t="s">
        <v>26</v>
      </c>
      <c r="G6" s="9" t="s">
        <v>22</v>
      </c>
      <c r="H6" s="9" t="s">
        <v>22</v>
      </c>
      <c r="I6" s="9">
        <v>0</v>
      </c>
      <c r="J6" s="9">
        <v>2</v>
      </c>
      <c r="K6" s="9" t="s">
        <v>23</v>
      </c>
      <c r="L6" s="9">
        <v>1</v>
      </c>
      <c r="M6" s="14">
        <v>0</v>
      </c>
      <c r="N6" s="46">
        <f t="shared" ref="N6:N13" si="0">SUMPRODUCT(VALUE((LEFT(C6:M6,1))))</f>
        <v>8</v>
      </c>
      <c r="O6" s="49">
        <f t="shared" ref="O6:O13" si="1">N23</f>
        <v>238.38</v>
      </c>
    </row>
    <row r="7" spans="2:15" x14ac:dyDescent="0.25">
      <c r="B7" s="5" t="s">
        <v>2</v>
      </c>
      <c r="C7" s="4" t="s">
        <v>23</v>
      </c>
      <c r="D7" s="3">
        <v>0</v>
      </c>
      <c r="E7" s="3" t="s">
        <v>23</v>
      </c>
      <c r="F7" s="3" t="s">
        <v>23</v>
      </c>
      <c r="G7" s="3" t="s">
        <v>23</v>
      </c>
      <c r="H7" s="3" t="s">
        <v>23</v>
      </c>
      <c r="I7" s="3" t="s">
        <v>23</v>
      </c>
      <c r="J7" s="3">
        <v>2</v>
      </c>
      <c r="K7" s="3" t="s">
        <v>27</v>
      </c>
      <c r="L7" s="3">
        <v>2</v>
      </c>
      <c r="M7" s="14">
        <v>1</v>
      </c>
      <c r="N7" s="46">
        <f t="shared" si="0"/>
        <v>13</v>
      </c>
      <c r="O7" s="49">
        <f t="shared" si="1"/>
        <v>253.38</v>
      </c>
    </row>
    <row r="8" spans="2:15" ht="30" x14ac:dyDescent="0.25">
      <c r="B8" s="5" t="s">
        <v>3</v>
      </c>
      <c r="C8" s="4" t="s">
        <v>24</v>
      </c>
      <c r="D8" s="3">
        <v>0</v>
      </c>
      <c r="E8" s="3" t="s">
        <v>26</v>
      </c>
      <c r="F8" s="4" t="s">
        <v>24</v>
      </c>
      <c r="G8" s="3">
        <v>0</v>
      </c>
      <c r="H8" s="3">
        <v>0</v>
      </c>
      <c r="I8" s="3">
        <v>0</v>
      </c>
      <c r="J8" s="3">
        <v>1</v>
      </c>
      <c r="K8" s="3" t="s">
        <v>22</v>
      </c>
      <c r="L8" s="3">
        <v>1</v>
      </c>
      <c r="M8" s="14">
        <v>0</v>
      </c>
      <c r="N8" s="46">
        <f t="shared" si="0"/>
        <v>6</v>
      </c>
      <c r="O8" s="49">
        <f t="shared" si="1"/>
        <v>170.88</v>
      </c>
    </row>
    <row r="9" spans="2:15" x14ac:dyDescent="0.25">
      <c r="B9" s="5" t="s">
        <v>4</v>
      </c>
      <c r="C9" s="4" t="s">
        <v>25</v>
      </c>
      <c r="D9" s="3">
        <v>0</v>
      </c>
      <c r="E9" s="3">
        <v>0</v>
      </c>
      <c r="F9" s="3" t="s">
        <v>26</v>
      </c>
      <c r="G9" s="3">
        <v>0</v>
      </c>
      <c r="H9" s="3">
        <v>0</v>
      </c>
      <c r="I9" s="3">
        <v>0</v>
      </c>
      <c r="J9" s="3">
        <v>1</v>
      </c>
      <c r="K9" s="3" t="s">
        <v>22</v>
      </c>
      <c r="L9" s="3">
        <v>0</v>
      </c>
      <c r="M9" s="14">
        <v>0</v>
      </c>
      <c r="N9" s="46">
        <f t="shared" si="0"/>
        <v>4</v>
      </c>
      <c r="O9" s="49">
        <f t="shared" si="1"/>
        <v>155.88</v>
      </c>
    </row>
    <row r="10" spans="2:15" ht="23.25" customHeight="1" x14ac:dyDescent="0.25">
      <c r="B10" s="5" t="s">
        <v>5</v>
      </c>
      <c r="C10" s="4" t="s">
        <v>22</v>
      </c>
      <c r="D10" s="3">
        <v>0</v>
      </c>
      <c r="E10" s="3">
        <v>0</v>
      </c>
      <c r="F10" s="3" t="s">
        <v>22</v>
      </c>
      <c r="G10" s="3">
        <v>0</v>
      </c>
      <c r="H10" s="3">
        <v>0</v>
      </c>
      <c r="I10" s="3" t="s">
        <v>22</v>
      </c>
      <c r="J10" s="3">
        <v>1</v>
      </c>
      <c r="K10" s="3">
        <v>0</v>
      </c>
      <c r="L10" s="3">
        <v>0</v>
      </c>
      <c r="M10" s="14">
        <v>0</v>
      </c>
      <c r="N10" s="46">
        <f t="shared" si="0"/>
        <v>4</v>
      </c>
      <c r="O10" s="49">
        <f t="shared" si="1"/>
        <v>155.88</v>
      </c>
    </row>
    <row r="11" spans="2:15" x14ac:dyDescent="0.25">
      <c r="B11" s="5" t="s">
        <v>6</v>
      </c>
      <c r="C11" s="4" t="s">
        <v>23</v>
      </c>
      <c r="D11" s="3">
        <v>0</v>
      </c>
      <c r="E11" s="3">
        <v>0</v>
      </c>
      <c r="F11" s="3" t="s">
        <v>23</v>
      </c>
      <c r="G11" s="3">
        <v>0</v>
      </c>
      <c r="H11" s="3">
        <v>0</v>
      </c>
      <c r="I11" s="3">
        <v>0</v>
      </c>
      <c r="J11" s="3">
        <v>1</v>
      </c>
      <c r="K11" s="3">
        <v>0</v>
      </c>
      <c r="L11" s="3">
        <v>0</v>
      </c>
      <c r="M11" s="14">
        <v>0</v>
      </c>
      <c r="N11" s="46">
        <f t="shared" si="0"/>
        <v>3</v>
      </c>
      <c r="O11" s="49">
        <f t="shared" si="1"/>
        <v>155.88</v>
      </c>
    </row>
    <row r="12" spans="2:15" x14ac:dyDescent="0.25">
      <c r="B12" s="5" t="s">
        <v>7</v>
      </c>
      <c r="C12" s="4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1</v>
      </c>
      <c r="K12" s="3" t="s">
        <v>23</v>
      </c>
      <c r="L12" s="3">
        <v>0</v>
      </c>
      <c r="M12" s="14">
        <v>0</v>
      </c>
      <c r="N12" s="46">
        <f t="shared" si="0"/>
        <v>2</v>
      </c>
      <c r="O12" s="49">
        <f t="shared" si="1"/>
        <v>12</v>
      </c>
    </row>
    <row r="13" spans="2:15" ht="15.75" thickBot="1" x14ac:dyDescent="0.3">
      <c r="B13" s="6" t="s">
        <v>8</v>
      </c>
      <c r="C13" s="17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1</v>
      </c>
      <c r="K13" s="18" t="s">
        <v>23</v>
      </c>
      <c r="L13" s="18">
        <v>0</v>
      </c>
      <c r="M13" s="19">
        <v>0</v>
      </c>
      <c r="N13" s="46">
        <f t="shared" si="0"/>
        <v>2</v>
      </c>
      <c r="O13" s="50">
        <f t="shared" si="1"/>
        <v>12</v>
      </c>
    </row>
    <row r="14" spans="2:15" ht="30.75" thickBot="1" x14ac:dyDescent="0.3">
      <c r="B14" s="16" t="s">
        <v>30</v>
      </c>
      <c r="C14" s="20">
        <v>7</v>
      </c>
      <c r="D14" s="21"/>
      <c r="E14" s="21">
        <v>2</v>
      </c>
      <c r="F14" s="21">
        <v>7</v>
      </c>
      <c r="G14" s="21">
        <v>3</v>
      </c>
      <c r="H14" s="21">
        <v>3</v>
      </c>
      <c r="I14" s="21">
        <v>2</v>
      </c>
      <c r="J14" s="15">
        <v>11</v>
      </c>
      <c r="K14" s="21">
        <v>8</v>
      </c>
      <c r="L14" s="21">
        <v>5</v>
      </c>
      <c r="M14" s="22">
        <v>1</v>
      </c>
      <c r="N14" s="32">
        <f>SUM(N5:N13)</f>
        <v>49</v>
      </c>
      <c r="O14" s="51">
        <f>SUM(O5:O13)</f>
        <v>1380.6600000000003</v>
      </c>
    </row>
    <row r="16" spans="2:15" ht="15.75" thickBot="1" x14ac:dyDescent="0.3"/>
    <row r="17" spans="2:18" ht="30.75" thickBot="1" x14ac:dyDescent="0.3">
      <c r="B17" s="28" t="s">
        <v>19</v>
      </c>
      <c r="C17" s="36">
        <v>67.319999999999993</v>
      </c>
      <c r="D17" s="36"/>
      <c r="E17" s="36"/>
      <c r="F17" s="36">
        <v>76.56</v>
      </c>
      <c r="G17" s="36">
        <v>22.5</v>
      </c>
      <c r="H17" s="36">
        <v>33</v>
      </c>
      <c r="I17" s="36"/>
      <c r="J17" s="37">
        <v>12</v>
      </c>
      <c r="K17" s="36"/>
      <c r="L17" s="36">
        <v>15</v>
      </c>
      <c r="M17" s="38"/>
      <c r="R17" s="40" t="s">
        <v>33</v>
      </c>
    </row>
    <row r="18" spans="2:18" ht="15.75" thickBot="1" x14ac:dyDescent="0.3">
      <c r="B18" s="28" t="s">
        <v>21</v>
      </c>
      <c r="C18" s="29">
        <f>SUMPRODUCT(VALUE((LEFT(C5:C13,1))))</f>
        <v>7</v>
      </c>
      <c r="D18" s="29">
        <f t="shared" ref="D18:M18" si="2">SUMPRODUCT(VALUE((LEFT(D5:D13,1))))</f>
        <v>0</v>
      </c>
      <c r="E18" s="29">
        <f t="shared" si="2"/>
        <v>2</v>
      </c>
      <c r="F18" s="29">
        <f t="shared" si="2"/>
        <v>7</v>
      </c>
      <c r="G18" s="29">
        <f t="shared" si="2"/>
        <v>3</v>
      </c>
      <c r="H18" s="29">
        <f t="shared" si="2"/>
        <v>3</v>
      </c>
      <c r="I18" s="29">
        <f t="shared" si="2"/>
        <v>2</v>
      </c>
      <c r="J18" s="29">
        <f t="shared" si="2"/>
        <v>11</v>
      </c>
      <c r="K18" s="29">
        <f t="shared" si="2"/>
        <v>8</v>
      </c>
      <c r="L18" s="29">
        <f t="shared" si="2"/>
        <v>5</v>
      </c>
      <c r="M18" s="44">
        <f t="shared" si="2"/>
        <v>1</v>
      </c>
      <c r="N18" s="45">
        <f>SUM(C18:M18)</f>
        <v>49</v>
      </c>
      <c r="O18" t="s">
        <v>31</v>
      </c>
      <c r="R18" s="31" t="b">
        <f>EXACT(O14,N19)</f>
        <v>1</v>
      </c>
    </row>
    <row r="19" spans="2:18" ht="15.75" thickBot="1" x14ac:dyDescent="0.3">
      <c r="B19" s="30" t="s">
        <v>20</v>
      </c>
      <c r="C19" s="33">
        <f>C18*C17</f>
        <v>471.23999999999995</v>
      </c>
      <c r="D19" s="33">
        <f t="shared" ref="D19:M19" si="3">D18*D17</f>
        <v>0</v>
      </c>
      <c r="E19" s="33">
        <f t="shared" si="3"/>
        <v>0</v>
      </c>
      <c r="F19" s="33">
        <f t="shared" si="3"/>
        <v>535.92000000000007</v>
      </c>
      <c r="G19" s="33">
        <f t="shared" si="3"/>
        <v>67.5</v>
      </c>
      <c r="H19" s="33">
        <f t="shared" si="3"/>
        <v>99</v>
      </c>
      <c r="I19" s="33">
        <f t="shared" si="3"/>
        <v>0</v>
      </c>
      <c r="J19" s="33">
        <f t="shared" si="3"/>
        <v>132</v>
      </c>
      <c r="K19" s="33">
        <f t="shared" si="3"/>
        <v>0</v>
      </c>
      <c r="L19" s="33">
        <f t="shared" si="3"/>
        <v>75</v>
      </c>
      <c r="M19" s="34">
        <f t="shared" si="3"/>
        <v>0</v>
      </c>
      <c r="N19" s="35">
        <f>SUM(C19:M19)</f>
        <v>1380.66</v>
      </c>
      <c r="O19" t="s">
        <v>20</v>
      </c>
    </row>
    <row r="21" spans="2:18" ht="60" x14ac:dyDescent="0.25">
      <c r="B21" s="23" t="s">
        <v>34</v>
      </c>
    </row>
    <row r="22" spans="2:18" hidden="1" x14ac:dyDescent="0.25">
      <c r="B22" s="41" t="s">
        <v>0</v>
      </c>
      <c r="C22" s="24">
        <f>(VALUE(LEFT(C5,1))*C$17)</f>
        <v>67.319999999999993</v>
      </c>
      <c r="D22" s="24">
        <f t="shared" ref="D22:M22" si="4">(VALUE(LEFT(D5,1))*D$17)</f>
        <v>0</v>
      </c>
      <c r="E22" s="24">
        <f t="shared" si="4"/>
        <v>0</v>
      </c>
      <c r="F22" s="24">
        <f t="shared" si="4"/>
        <v>76.56</v>
      </c>
      <c r="G22" s="24">
        <f t="shared" si="4"/>
        <v>22.5</v>
      </c>
      <c r="H22" s="24">
        <f t="shared" si="4"/>
        <v>33</v>
      </c>
      <c r="I22" s="24">
        <f t="shared" si="4"/>
        <v>0</v>
      </c>
      <c r="J22" s="24">
        <f t="shared" si="4"/>
        <v>12</v>
      </c>
      <c r="K22" s="24">
        <f t="shared" si="4"/>
        <v>0</v>
      </c>
      <c r="L22" s="24">
        <f t="shared" si="4"/>
        <v>15</v>
      </c>
      <c r="M22" s="24">
        <f t="shared" si="4"/>
        <v>0</v>
      </c>
      <c r="N22" s="25">
        <f>SUM(C22:M22)</f>
        <v>226.38</v>
      </c>
    </row>
    <row r="23" spans="2:18" hidden="1" x14ac:dyDescent="0.25">
      <c r="B23" s="5" t="s">
        <v>1</v>
      </c>
      <c r="C23" s="39">
        <f t="shared" ref="C23:M23" si="5">(VALUE(LEFT(C6,1))*C$17)</f>
        <v>67.319999999999993</v>
      </c>
      <c r="D23" s="39">
        <f t="shared" si="5"/>
        <v>0</v>
      </c>
      <c r="E23" s="39">
        <f t="shared" si="5"/>
        <v>0</v>
      </c>
      <c r="F23" s="39">
        <f t="shared" si="5"/>
        <v>76.56</v>
      </c>
      <c r="G23" s="39">
        <f t="shared" si="5"/>
        <v>22.5</v>
      </c>
      <c r="H23" s="39">
        <f t="shared" si="5"/>
        <v>33</v>
      </c>
      <c r="I23" s="39">
        <f t="shared" si="5"/>
        <v>0</v>
      </c>
      <c r="J23" s="39">
        <f t="shared" si="5"/>
        <v>24</v>
      </c>
      <c r="K23" s="39">
        <f t="shared" si="5"/>
        <v>0</v>
      </c>
      <c r="L23" s="39">
        <f t="shared" si="5"/>
        <v>15</v>
      </c>
      <c r="M23" s="39">
        <f t="shared" si="5"/>
        <v>0</v>
      </c>
      <c r="N23" s="42">
        <f t="shared" ref="N23:N30" si="6">SUM(C23:M23)</f>
        <v>238.38</v>
      </c>
    </row>
    <row r="24" spans="2:18" hidden="1" x14ac:dyDescent="0.25">
      <c r="B24" s="5" t="s">
        <v>2</v>
      </c>
      <c r="C24" s="39">
        <f t="shared" ref="C24:M24" si="7">(VALUE(LEFT(C7,1))*C$17)</f>
        <v>67.319999999999993</v>
      </c>
      <c r="D24" s="39">
        <f t="shared" si="7"/>
        <v>0</v>
      </c>
      <c r="E24" s="39">
        <f t="shared" si="7"/>
        <v>0</v>
      </c>
      <c r="F24" s="39">
        <f t="shared" si="7"/>
        <v>76.56</v>
      </c>
      <c r="G24" s="39">
        <f t="shared" si="7"/>
        <v>22.5</v>
      </c>
      <c r="H24" s="39">
        <f t="shared" si="7"/>
        <v>33</v>
      </c>
      <c r="I24" s="39">
        <f t="shared" si="7"/>
        <v>0</v>
      </c>
      <c r="J24" s="39">
        <f t="shared" si="7"/>
        <v>24</v>
      </c>
      <c r="K24" s="39">
        <f t="shared" si="7"/>
        <v>0</v>
      </c>
      <c r="L24" s="39">
        <f t="shared" si="7"/>
        <v>30</v>
      </c>
      <c r="M24" s="39">
        <f t="shared" si="7"/>
        <v>0</v>
      </c>
      <c r="N24" s="42">
        <f t="shared" si="6"/>
        <v>253.38</v>
      </c>
    </row>
    <row r="25" spans="2:18" hidden="1" x14ac:dyDescent="0.25">
      <c r="B25" s="5" t="s">
        <v>3</v>
      </c>
      <c r="C25" s="39">
        <f t="shared" ref="C25:M25" si="8">(VALUE(LEFT(C8,1))*C$17)</f>
        <v>67.319999999999993</v>
      </c>
      <c r="D25" s="39">
        <f t="shared" si="8"/>
        <v>0</v>
      </c>
      <c r="E25" s="39">
        <f t="shared" si="8"/>
        <v>0</v>
      </c>
      <c r="F25" s="39">
        <f t="shared" si="8"/>
        <v>76.56</v>
      </c>
      <c r="G25" s="39">
        <f t="shared" si="8"/>
        <v>0</v>
      </c>
      <c r="H25" s="39">
        <f t="shared" si="8"/>
        <v>0</v>
      </c>
      <c r="I25" s="39">
        <f t="shared" si="8"/>
        <v>0</v>
      </c>
      <c r="J25" s="39">
        <f t="shared" si="8"/>
        <v>12</v>
      </c>
      <c r="K25" s="39">
        <f t="shared" si="8"/>
        <v>0</v>
      </c>
      <c r="L25" s="39">
        <f t="shared" si="8"/>
        <v>15</v>
      </c>
      <c r="M25" s="39">
        <f t="shared" si="8"/>
        <v>0</v>
      </c>
      <c r="N25" s="42">
        <f t="shared" si="6"/>
        <v>170.88</v>
      </c>
    </row>
    <row r="26" spans="2:18" hidden="1" x14ac:dyDescent="0.25">
      <c r="B26" s="5" t="s">
        <v>4</v>
      </c>
      <c r="C26" s="39">
        <f t="shared" ref="C26:M26" si="9">(VALUE(LEFT(C9,1))*C$17)</f>
        <v>67.319999999999993</v>
      </c>
      <c r="D26" s="39">
        <f t="shared" si="9"/>
        <v>0</v>
      </c>
      <c r="E26" s="39">
        <f t="shared" si="9"/>
        <v>0</v>
      </c>
      <c r="F26" s="39">
        <f t="shared" si="9"/>
        <v>76.56</v>
      </c>
      <c r="G26" s="39">
        <f t="shared" si="9"/>
        <v>0</v>
      </c>
      <c r="H26" s="39">
        <f t="shared" si="9"/>
        <v>0</v>
      </c>
      <c r="I26" s="39">
        <f t="shared" si="9"/>
        <v>0</v>
      </c>
      <c r="J26" s="39">
        <f t="shared" si="9"/>
        <v>12</v>
      </c>
      <c r="K26" s="39">
        <f t="shared" si="9"/>
        <v>0</v>
      </c>
      <c r="L26" s="39">
        <f t="shared" si="9"/>
        <v>0</v>
      </c>
      <c r="M26" s="39">
        <f t="shared" si="9"/>
        <v>0</v>
      </c>
      <c r="N26" s="42">
        <f t="shared" si="6"/>
        <v>155.88</v>
      </c>
    </row>
    <row r="27" spans="2:18" ht="30" hidden="1" x14ac:dyDescent="0.25">
      <c r="B27" s="5" t="s">
        <v>5</v>
      </c>
      <c r="C27" s="39">
        <f t="shared" ref="C27:M27" si="10">(VALUE(LEFT(C10,1))*C$17)</f>
        <v>67.319999999999993</v>
      </c>
      <c r="D27" s="39">
        <f t="shared" si="10"/>
        <v>0</v>
      </c>
      <c r="E27" s="39">
        <f t="shared" si="10"/>
        <v>0</v>
      </c>
      <c r="F27" s="39">
        <f t="shared" si="10"/>
        <v>76.56</v>
      </c>
      <c r="G27" s="39">
        <f t="shared" si="10"/>
        <v>0</v>
      </c>
      <c r="H27" s="39">
        <f t="shared" si="10"/>
        <v>0</v>
      </c>
      <c r="I27" s="39">
        <f t="shared" si="10"/>
        <v>0</v>
      </c>
      <c r="J27" s="39">
        <f t="shared" si="10"/>
        <v>12</v>
      </c>
      <c r="K27" s="39">
        <f t="shared" si="10"/>
        <v>0</v>
      </c>
      <c r="L27" s="39">
        <f t="shared" si="10"/>
        <v>0</v>
      </c>
      <c r="M27" s="39">
        <f t="shared" si="10"/>
        <v>0</v>
      </c>
      <c r="N27" s="42">
        <f t="shared" si="6"/>
        <v>155.88</v>
      </c>
    </row>
    <row r="28" spans="2:18" hidden="1" x14ac:dyDescent="0.25">
      <c r="B28" s="5" t="s">
        <v>6</v>
      </c>
      <c r="C28" s="39">
        <f t="shared" ref="C28:M28" si="11">(VALUE(LEFT(C11,1))*C$17)</f>
        <v>67.319999999999993</v>
      </c>
      <c r="D28" s="39">
        <f t="shared" si="11"/>
        <v>0</v>
      </c>
      <c r="E28" s="39">
        <f t="shared" si="11"/>
        <v>0</v>
      </c>
      <c r="F28" s="39">
        <f t="shared" si="11"/>
        <v>76.56</v>
      </c>
      <c r="G28" s="39">
        <f t="shared" si="11"/>
        <v>0</v>
      </c>
      <c r="H28" s="39">
        <f t="shared" si="11"/>
        <v>0</v>
      </c>
      <c r="I28" s="39">
        <f t="shared" si="11"/>
        <v>0</v>
      </c>
      <c r="J28" s="39">
        <f t="shared" si="11"/>
        <v>12</v>
      </c>
      <c r="K28" s="39">
        <f t="shared" si="11"/>
        <v>0</v>
      </c>
      <c r="L28" s="39">
        <f t="shared" si="11"/>
        <v>0</v>
      </c>
      <c r="M28" s="39">
        <f t="shared" si="11"/>
        <v>0</v>
      </c>
      <c r="N28" s="42">
        <f t="shared" si="6"/>
        <v>155.88</v>
      </c>
    </row>
    <row r="29" spans="2:18" hidden="1" x14ac:dyDescent="0.25">
      <c r="B29" s="5" t="s">
        <v>7</v>
      </c>
      <c r="C29" s="39">
        <f t="shared" ref="C29:M29" si="12">(VALUE(LEFT(C12,1))*C$17)</f>
        <v>0</v>
      </c>
      <c r="D29" s="39">
        <f t="shared" si="12"/>
        <v>0</v>
      </c>
      <c r="E29" s="39">
        <f t="shared" si="12"/>
        <v>0</v>
      </c>
      <c r="F29" s="39">
        <f t="shared" si="12"/>
        <v>0</v>
      </c>
      <c r="G29" s="39">
        <f t="shared" si="12"/>
        <v>0</v>
      </c>
      <c r="H29" s="39">
        <f t="shared" si="12"/>
        <v>0</v>
      </c>
      <c r="I29" s="39">
        <f t="shared" si="12"/>
        <v>0</v>
      </c>
      <c r="J29" s="39">
        <f t="shared" si="12"/>
        <v>12</v>
      </c>
      <c r="K29" s="39">
        <f t="shared" si="12"/>
        <v>0</v>
      </c>
      <c r="L29" s="39">
        <f t="shared" si="12"/>
        <v>0</v>
      </c>
      <c r="M29" s="39">
        <f t="shared" si="12"/>
        <v>0</v>
      </c>
      <c r="N29" s="42">
        <f t="shared" si="6"/>
        <v>12</v>
      </c>
    </row>
    <row r="30" spans="2:18" ht="15.75" hidden="1" thickBot="1" x14ac:dyDescent="0.3">
      <c r="B30" s="6" t="s">
        <v>8</v>
      </c>
      <c r="C30" s="26">
        <f t="shared" ref="C30:M30" si="13">(VALUE(LEFT(C13,1))*C$17)</f>
        <v>0</v>
      </c>
      <c r="D30" s="26">
        <f t="shared" si="13"/>
        <v>0</v>
      </c>
      <c r="E30" s="26">
        <f t="shared" si="13"/>
        <v>0</v>
      </c>
      <c r="F30" s="26">
        <f t="shared" si="13"/>
        <v>0</v>
      </c>
      <c r="G30" s="26">
        <f t="shared" si="13"/>
        <v>0</v>
      </c>
      <c r="H30" s="26">
        <f t="shared" si="13"/>
        <v>0</v>
      </c>
      <c r="I30" s="26">
        <f t="shared" si="13"/>
        <v>0</v>
      </c>
      <c r="J30" s="26">
        <f t="shared" si="13"/>
        <v>12</v>
      </c>
      <c r="K30" s="26">
        <f t="shared" si="13"/>
        <v>0</v>
      </c>
      <c r="L30" s="26">
        <f t="shared" si="13"/>
        <v>0</v>
      </c>
      <c r="M30" s="26">
        <f t="shared" si="13"/>
        <v>0</v>
      </c>
      <c r="N30" s="27">
        <f t="shared" si="6"/>
        <v>12</v>
      </c>
    </row>
    <row r="31" spans="2:18" ht="30" x14ac:dyDescent="0.25">
      <c r="B31" s="43" t="s">
        <v>35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H11" sqref="H11"/>
    </sheetView>
  </sheetViews>
  <sheetFormatPr defaultRowHeight="15" x14ac:dyDescent="0.25"/>
  <cols>
    <col min="1" max="1" width="9" style="39" bestFit="1" customWidth="1"/>
    <col min="2" max="16384" width="9.140625" style="39"/>
  </cols>
  <sheetData>
    <row r="1" spans="1:2" ht="30.75" thickBot="1" x14ac:dyDescent="0.3">
      <c r="A1" s="10" t="s">
        <v>13</v>
      </c>
      <c r="B1" s="36">
        <v>67.319999999999993</v>
      </c>
    </row>
    <row r="2" spans="1:2" ht="30.75" thickBot="1" x14ac:dyDescent="0.3">
      <c r="A2" s="11" t="s">
        <v>14</v>
      </c>
      <c r="B2" s="36"/>
    </row>
    <row r="3" spans="1:2" ht="15.75" thickBot="1" x14ac:dyDescent="0.3">
      <c r="A3" s="11" t="s">
        <v>28</v>
      </c>
      <c r="B3" s="36"/>
    </row>
    <row r="4" spans="1:2" ht="15.75" thickBot="1" x14ac:dyDescent="0.3">
      <c r="A4" s="11" t="s">
        <v>15</v>
      </c>
      <c r="B4" s="36">
        <v>76.56</v>
      </c>
    </row>
    <row r="5" spans="1:2" ht="30.75" thickBot="1" x14ac:dyDescent="0.3">
      <c r="A5" s="11" t="s">
        <v>9</v>
      </c>
      <c r="B5" s="36">
        <v>22.5</v>
      </c>
    </row>
    <row r="6" spans="1:2" ht="30.75" thickBot="1" x14ac:dyDescent="0.3">
      <c r="A6" s="11" t="s">
        <v>10</v>
      </c>
      <c r="B6" s="36">
        <v>33</v>
      </c>
    </row>
    <row r="7" spans="1:2" ht="15.75" thickBot="1" x14ac:dyDescent="0.3">
      <c r="A7" s="11" t="s">
        <v>18</v>
      </c>
      <c r="B7" s="36"/>
    </row>
    <row r="8" spans="1:2" ht="15.75" thickBot="1" x14ac:dyDescent="0.3">
      <c r="A8" s="11" t="s">
        <v>16</v>
      </c>
      <c r="B8" s="37">
        <v>12</v>
      </c>
    </row>
    <row r="9" spans="1:2" ht="30.75" thickBot="1" x14ac:dyDescent="0.3">
      <c r="A9" s="11" t="s">
        <v>17</v>
      </c>
      <c r="B9" s="36"/>
    </row>
    <row r="10" spans="1:2" ht="15.75" thickBot="1" x14ac:dyDescent="0.3">
      <c r="A10" s="11" t="s">
        <v>12</v>
      </c>
      <c r="B10" s="36">
        <v>15</v>
      </c>
    </row>
    <row r="11" spans="1:2" ht="15.75" thickBot="1" x14ac:dyDescent="0.3">
      <c r="A11" s="12" t="s">
        <v>11</v>
      </c>
      <c r="B11" s="3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Network Rail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McAuliffe</dc:creator>
  <cp:lastModifiedBy>Robert McAuliffe </cp:lastModifiedBy>
  <dcterms:created xsi:type="dcterms:W3CDTF">2018-02-15T09:17:51Z</dcterms:created>
  <dcterms:modified xsi:type="dcterms:W3CDTF">2018-02-15T13:58:36Z</dcterms:modified>
</cp:coreProperties>
</file>